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Instrucciones" sheetId="1" state="visible" r:id="rId1"/>
    <sheet xmlns:r="http://schemas.openxmlformats.org/officeDocument/2006/relationships" name="Supuestos" sheetId="2" state="visible" r:id="rId2"/>
    <sheet xmlns:r="http://schemas.openxmlformats.org/officeDocument/2006/relationships" name="Costos" sheetId="3" state="visible" r:id="rId3"/>
    <sheet xmlns:r="http://schemas.openxmlformats.org/officeDocument/2006/relationships" name="Resumen" sheetId="4" state="visible" r:id="rId4"/>
    <sheet xmlns:r="http://schemas.openxmlformats.org/officeDocument/2006/relationships" name="Contrapartida" sheetId="5" state="visible" r:id="rId5"/>
  </sheets>
  <definedNames/>
  <calcPr calcId="124519" fullCalcOnLoad="1" refMode="A1" iterate="0" iterateCount="100" iterateDelta="0.0001"/>
</workbook>
</file>

<file path=xl/styles.xml><?xml version="1.0" encoding="utf-8"?>
<styleSheet xmlns="http://schemas.openxmlformats.org/spreadsheetml/2006/main">
  <numFmts count="4">
    <numFmt numFmtId="164" formatCode="#,##0;\(#,##0\);\-"/>
    <numFmt numFmtId="165" formatCode="0.0%"/>
    <numFmt numFmtId="166" formatCode="\$#,##0;&quot;($&quot;#,##0\);\-"/>
    <numFmt numFmtId="167" formatCode="#,##0.0"/>
  </numFmts>
  <fonts count="14">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i val="1"/>
      <color rgb="FF585850"/>
      <sz val="10"/>
    </font>
    <font>
      <name val="Arial"/>
      <charset val="1"/>
      <family val="0"/>
      <b val="1"/>
      <sz val="10"/>
    </font>
    <font>
      <name val="Arial"/>
      <charset val="1"/>
      <family val="0"/>
      <sz val="10"/>
    </font>
    <font>
      <name val="Arial"/>
      <charset val="1"/>
      <family val="0"/>
      <color rgb="FF0000FF"/>
      <sz val="10"/>
    </font>
    <font>
      <name val="Arial"/>
      <charset val="1"/>
      <family val="0"/>
      <color rgb="FF008000"/>
      <sz val="10"/>
    </font>
    <font>
      <name val="Arial"/>
      <charset val="1"/>
      <family val="0"/>
      <b val="1"/>
      <color rgb="FF12362A"/>
      <sz val="14"/>
    </font>
    <font>
      <name val="Arial"/>
      <charset val="1"/>
      <family val="0"/>
      <b val="1"/>
      <color rgb="FFFFFFFF"/>
      <sz val="11"/>
    </font>
    <font>
      <name val="Arial"/>
      <charset val="1"/>
      <family val="0"/>
      <b val="1"/>
      <color rgb="FF12362A"/>
      <sz val="10"/>
    </font>
    <font>
      <name val="Arial"/>
      <charset val="1"/>
      <family val="0"/>
      <b val="1"/>
      <color rgb="FF12362A"/>
      <sz val="12"/>
    </font>
  </fonts>
  <fills count="5">
    <fill>
      <patternFill/>
    </fill>
    <fill>
      <patternFill patternType="gray125"/>
    </fill>
    <fill>
      <patternFill patternType="solid">
        <fgColor rgb="FF12362A"/>
        <bgColor rgb="FF333333"/>
      </patternFill>
    </fill>
    <fill>
      <patternFill patternType="solid">
        <fgColor rgb="FFFFFF00"/>
        <bgColor rgb="FFFFFF00"/>
      </patternFill>
    </fill>
    <fill>
      <patternFill patternType="solid">
        <fgColor rgb="FFF7E7C4"/>
        <bgColor rgb="FFDFDCD1"/>
      </patternFill>
    </fill>
  </fills>
  <borders count="3">
    <border>
      <left/>
      <right/>
      <top/>
      <bottom/>
      <diagonal/>
    </border>
    <border>
      <left/>
      <right/>
      <top/>
      <bottom style="thin">
        <color rgb="FFDFDCD1"/>
      </bottom>
      <diagonal/>
    </border>
    <border>
      <left/>
      <right/>
      <top style="medium">
        <color rgb="FF12362A"/>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5">
    <xf numFmtId="0" fontId="0" fillId="0" borderId="0" applyAlignment="1" pivotButton="0" quotePrefix="0" xfId="0">
      <alignment horizontal="general" vertical="bottom"/>
    </xf>
    <xf numFmtId="0" fontId="4" fillId="2" borderId="0" applyAlignment="1" pivotButton="0" quotePrefix="0" xfId="0">
      <alignment horizontal="general" vertical="center" indent="1"/>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8" fillId="3" borderId="0" applyAlignment="1" pivotButton="0" quotePrefix="0" xfId="0">
      <alignment horizontal="general" vertical="top" wrapText="1"/>
    </xf>
    <xf numFmtId="0" fontId="9" fillId="0" borderId="0" applyAlignment="1" pivotButton="0" quotePrefix="0" xfId="0">
      <alignment horizontal="general" vertical="top" wrapText="1"/>
    </xf>
    <xf numFmtId="0" fontId="7" fillId="4" borderId="0" applyAlignment="1" pivotButton="0" quotePrefix="0" xfId="0">
      <alignment horizontal="general" vertical="top" wrapText="1"/>
    </xf>
    <xf numFmtId="0" fontId="10" fillId="0" borderId="0" applyAlignment="1" pivotButton="0" quotePrefix="0" xfId="0">
      <alignment horizontal="general" vertical="bottom"/>
    </xf>
    <xf numFmtId="0" fontId="5" fillId="0" borderId="0" applyAlignment="1" pivotButton="0" quotePrefix="0" xfId="0">
      <alignment horizontal="general" vertical="bottom"/>
    </xf>
    <xf numFmtId="0" fontId="11" fillId="2" borderId="0" applyAlignment="1" pivotButton="0" quotePrefix="0" xfId="0">
      <alignment horizontal="general" vertical="center" indent="1"/>
    </xf>
    <xf numFmtId="0" fontId="7" fillId="0" borderId="1" applyAlignment="1" pivotButton="0" quotePrefix="0" xfId="0">
      <alignment horizontal="general" vertical="bottom"/>
    </xf>
    <xf numFmtId="164" fontId="8" fillId="3" borderId="1" applyAlignment="1" pivotButton="0" quotePrefix="0" xfId="0">
      <alignment horizontal="right" vertical="bottom"/>
    </xf>
    <xf numFmtId="0" fontId="5" fillId="0" borderId="1" applyAlignment="1" pivotButton="0" quotePrefix="0" xfId="0">
      <alignment horizontal="general" vertical="top" wrapText="1"/>
    </xf>
    <xf numFmtId="164" fontId="7" fillId="0" borderId="1" applyAlignment="1" pivotButton="0" quotePrefix="0" xfId="0">
      <alignment horizontal="right" vertical="bottom"/>
    </xf>
    <xf numFmtId="2" fontId="8" fillId="3" borderId="1" applyAlignment="1" pivotButton="0" quotePrefix="0" xfId="0">
      <alignment horizontal="right" vertical="bottom"/>
    </xf>
    <xf numFmtId="165" fontId="8" fillId="3" borderId="1" applyAlignment="1" pivotButton="0" quotePrefix="0" xfId="0">
      <alignment horizontal="right" vertical="bottom"/>
    </xf>
    <xf numFmtId="166" fontId="8" fillId="3" borderId="1" applyAlignment="1" pivotButton="0" quotePrefix="0" xfId="0">
      <alignment horizontal="right" vertical="bottom"/>
    </xf>
    <xf numFmtId="0" fontId="11" fillId="2" borderId="0" applyAlignment="1" pivotButton="0" quotePrefix="0" xfId="0">
      <alignment horizontal="left" vertical="center" indent="1"/>
    </xf>
    <xf numFmtId="0" fontId="11" fillId="2" borderId="0" applyAlignment="1" pivotButton="0" quotePrefix="0" xfId="0">
      <alignment horizontal="right" vertical="center" indent="1"/>
    </xf>
    <xf numFmtId="0" fontId="12" fillId="4" borderId="0" applyAlignment="1" pivotButton="0" quotePrefix="0" xfId="0">
      <alignment horizontal="general" vertical="center" indent="1"/>
    </xf>
    <xf numFmtId="167" fontId="9" fillId="0" borderId="1" applyAlignment="1" pivotButton="0" quotePrefix="0" xfId="0">
      <alignment horizontal="right" vertical="bottom"/>
    </xf>
    <xf numFmtId="166" fontId="7" fillId="0" borderId="1" applyAlignment="1" pivotButton="0" quotePrefix="0" xfId="0">
      <alignment horizontal="right" vertical="bottom"/>
    </xf>
    <xf numFmtId="0" fontId="6" fillId="0" borderId="0" applyAlignment="1" pivotButton="0" quotePrefix="0" xfId="0">
      <alignment horizontal="general" vertical="bottom"/>
    </xf>
    <xf numFmtId="166" fontId="6" fillId="0" borderId="2" applyAlignment="1" pivotButton="0" quotePrefix="0" xfId="0">
      <alignment horizontal="right" vertical="bottom"/>
    </xf>
    <xf numFmtId="167" fontId="7" fillId="0" borderId="1" applyAlignment="1" pivotButton="0" quotePrefix="0" xfId="0">
      <alignment horizontal="right" vertical="bottom"/>
    </xf>
    <xf numFmtId="0" fontId="7" fillId="0" borderId="0" applyAlignment="1" pivotButton="0" quotePrefix="0" xfId="0">
      <alignment horizontal="general" vertical="bottom"/>
    </xf>
    <xf numFmtId="165" fontId="9" fillId="0" borderId="0" applyAlignment="1" pivotButton="0" quotePrefix="0" xfId="0">
      <alignment horizontal="right" vertical="bottom"/>
    </xf>
    <xf numFmtId="166" fontId="7" fillId="0" borderId="0" applyAlignment="1" pivotButton="0" quotePrefix="0" xfId="0">
      <alignment horizontal="right" vertical="bottom"/>
    </xf>
    <xf numFmtId="166" fontId="11" fillId="2" borderId="0" applyAlignment="1" pivotButton="0" quotePrefix="0" xfId="0">
      <alignment horizontal="right" vertical="bottom"/>
    </xf>
    <xf numFmtId="0" fontId="0" fillId="2" borderId="0" applyAlignment="1" pivotButton="0" quotePrefix="0" xfId="0">
      <alignment horizontal="general" vertical="bottom"/>
    </xf>
    <xf numFmtId="0" fontId="6" fillId="0" borderId="1" applyAlignment="1" pivotButton="0" quotePrefix="0" xfId="0">
      <alignment horizontal="general" vertical="bottom"/>
    </xf>
    <xf numFmtId="166" fontId="13" fillId="4" borderId="1" applyAlignment="1" pivotButton="0" quotePrefix="0" xfId="0">
      <alignment horizontal="right" vertical="bottom"/>
    </xf>
    <xf numFmtId="166" fontId="9" fillId="0" borderId="1" applyAlignment="1" pivotButton="0" quotePrefix="0" xfId="0">
      <alignment horizontal="right" vertical="bottom"/>
    </xf>
    <xf numFmtId="164" fontId="9" fillId="0" borderId="1" applyAlignment="1" pivotButton="0" quotePrefix="0" xfId="0">
      <alignment horizontal="right" vertical="bottom"/>
    </xf>
    <xf numFmtId="165" fontId="13" fillId="4" borderId="1" applyAlignment="1" pivotButton="0" quotePrefix="0" xfId="0">
      <alignment horizontal="right" vertical="bottom"/>
    </xf>
    <xf numFmtId="0" fontId="7" fillId="4" borderId="0" applyAlignment="1" pivotButton="0" quotePrefix="0" xfId="0">
      <alignment horizontal="general" vertical="top" wrapText="1" indent="1"/>
    </xf>
    <xf numFmtId="0" fontId="0" fillId="0" borderId="0" applyAlignment="1" pivotButton="0" quotePrefix="0" xfId="0">
      <alignment horizontal="general" vertical="bottom"/>
    </xf>
    <xf numFmtId="0" fontId="0" fillId="0" borderId="0" pivotButton="0" quotePrefix="0" xfId="0"/>
    <xf numFmtId="0" fontId="4" fillId="2" borderId="0" applyAlignment="1" pivotButton="0" quotePrefix="0" xfId="0">
      <alignment horizontal="general" vertical="center" indent="1"/>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8" fillId="3" borderId="0" applyAlignment="1" pivotButton="0" quotePrefix="0" xfId="0">
      <alignment horizontal="general" vertical="top" wrapText="1"/>
    </xf>
    <xf numFmtId="0" fontId="9" fillId="0" borderId="0" applyAlignment="1" pivotButton="0" quotePrefix="0" xfId="0">
      <alignment horizontal="general" vertical="top" wrapText="1"/>
    </xf>
    <xf numFmtId="0" fontId="7" fillId="4" borderId="0" applyAlignment="1" pivotButton="0" quotePrefix="0" xfId="0">
      <alignment horizontal="general" vertical="top" wrapText="1"/>
    </xf>
    <xf numFmtId="0" fontId="10" fillId="0" borderId="0" applyAlignment="1" pivotButton="0" quotePrefix="0" xfId="0">
      <alignment horizontal="general" vertical="bottom"/>
    </xf>
    <xf numFmtId="0" fontId="5" fillId="0" borderId="0" applyAlignment="1" pivotButton="0" quotePrefix="0" xfId="0">
      <alignment horizontal="general" vertical="bottom"/>
    </xf>
    <xf numFmtId="0" fontId="11" fillId="2" borderId="0" applyAlignment="1" pivotButton="0" quotePrefix="0" xfId="0">
      <alignment horizontal="general" vertical="center" indent="1"/>
    </xf>
    <xf numFmtId="0" fontId="7" fillId="0" borderId="1" applyAlignment="1" pivotButton="0" quotePrefix="0" xfId="0">
      <alignment horizontal="general" vertical="bottom"/>
    </xf>
    <xf numFmtId="164" fontId="8" fillId="3" borderId="1" applyAlignment="1" pivotButton="0" quotePrefix="0" xfId="0">
      <alignment horizontal="right" vertical="bottom"/>
    </xf>
    <xf numFmtId="0" fontId="5" fillId="0" borderId="1" applyAlignment="1" pivotButton="0" quotePrefix="0" xfId="0">
      <alignment horizontal="general" vertical="top" wrapText="1"/>
    </xf>
    <xf numFmtId="164" fontId="7" fillId="0" borderId="1" applyAlignment="1" pivotButton="0" quotePrefix="0" xfId="0">
      <alignment horizontal="right" vertical="bottom"/>
    </xf>
    <xf numFmtId="2" fontId="8" fillId="3" borderId="1" applyAlignment="1" pivotButton="0" quotePrefix="0" xfId="0">
      <alignment horizontal="right" vertical="bottom"/>
    </xf>
    <xf numFmtId="165" fontId="8" fillId="3" borderId="1" applyAlignment="1" pivotButton="0" quotePrefix="0" xfId="0">
      <alignment horizontal="right" vertical="bottom"/>
    </xf>
    <xf numFmtId="166" fontId="8" fillId="3" borderId="1" applyAlignment="1" pivotButton="0" quotePrefix="0" xfId="0">
      <alignment horizontal="right" vertical="bottom"/>
    </xf>
    <xf numFmtId="0" fontId="11" fillId="2" borderId="0" applyAlignment="1" pivotButton="0" quotePrefix="0" xfId="0">
      <alignment horizontal="left" vertical="center" indent="1"/>
    </xf>
    <xf numFmtId="0" fontId="11" fillId="2" borderId="0" applyAlignment="1" pivotButton="0" quotePrefix="0" xfId="0">
      <alignment horizontal="right" vertical="center" indent="1"/>
    </xf>
    <xf numFmtId="0" fontId="12" fillId="4" borderId="0" applyAlignment="1" pivotButton="0" quotePrefix="0" xfId="0">
      <alignment horizontal="general" vertical="center" indent="1"/>
    </xf>
    <xf numFmtId="167" fontId="9" fillId="0" borderId="1" applyAlignment="1" pivotButton="0" quotePrefix="0" xfId="0">
      <alignment horizontal="right" vertical="bottom"/>
    </xf>
    <xf numFmtId="166" fontId="7" fillId="0" borderId="1" applyAlignment="1" pivotButton="0" quotePrefix="0" xfId="0">
      <alignment horizontal="right" vertical="bottom"/>
    </xf>
    <xf numFmtId="0" fontId="6" fillId="0" borderId="0" applyAlignment="1" pivotButton="0" quotePrefix="0" xfId="0">
      <alignment horizontal="general" vertical="bottom"/>
    </xf>
    <xf numFmtId="166" fontId="6" fillId="0" borderId="2" applyAlignment="1" pivotButton="0" quotePrefix="0" xfId="0">
      <alignment horizontal="right" vertical="bottom"/>
    </xf>
    <xf numFmtId="167" fontId="7" fillId="0" borderId="1" applyAlignment="1" pivotButton="0" quotePrefix="0" xfId="0">
      <alignment horizontal="right" vertical="bottom"/>
    </xf>
    <xf numFmtId="0" fontId="7" fillId="0" borderId="0" applyAlignment="1" pivotButton="0" quotePrefix="0" xfId="0">
      <alignment horizontal="general" vertical="bottom"/>
    </xf>
    <xf numFmtId="165" fontId="9" fillId="0" borderId="0" applyAlignment="1" pivotButton="0" quotePrefix="0" xfId="0">
      <alignment horizontal="right" vertical="bottom"/>
    </xf>
    <xf numFmtId="166" fontId="7" fillId="0" borderId="0" applyAlignment="1" pivotButton="0" quotePrefix="0" xfId="0">
      <alignment horizontal="right" vertical="bottom"/>
    </xf>
    <xf numFmtId="166" fontId="11" fillId="2" borderId="0" applyAlignment="1" pivotButton="0" quotePrefix="0" xfId="0">
      <alignment horizontal="right" vertical="bottom"/>
    </xf>
    <xf numFmtId="0" fontId="0" fillId="2" borderId="0" applyAlignment="1" pivotButton="0" quotePrefix="0" xfId="0">
      <alignment horizontal="general" vertical="bottom"/>
    </xf>
    <xf numFmtId="0" fontId="6" fillId="0" borderId="1" applyAlignment="1" pivotButton="0" quotePrefix="0" xfId="0">
      <alignment horizontal="general" vertical="bottom"/>
    </xf>
    <xf numFmtId="166" fontId="13" fillId="4" borderId="1" applyAlignment="1" pivotButton="0" quotePrefix="0" xfId="0">
      <alignment horizontal="right" vertical="bottom"/>
    </xf>
    <xf numFmtId="166" fontId="9" fillId="0" borderId="1" applyAlignment="1" pivotButton="0" quotePrefix="0" xfId="0">
      <alignment horizontal="right" vertical="bottom"/>
    </xf>
    <xf numFmtId="164" fontId="9" fillId="0" borderId="1" applyAlignment="1" pivotButton="0" quotePrefix="0" xfId="0">
      <alignment horizontal="right" vertical="bottom"/>
    </xf>
    <xf numFmtId="165" fontId="13" fillId="4" borderId="1" applyAlignment="1" pivotButton="0" quotePrefix="0" xfId="0">
      <alignment horizontal="right" vertical="bottom"/>
    </xf>
    <xf numFmtId="0" fontId="7" fillId="4" borderId="0" applyAlignment="1" pivotButton="0" quotePrefix="0" xfId="0">
      <alignment horizontal="general" vertical="top" wrapText="1" inden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7E7C4"/>
      <rgbColor rgb="FFCCFFFF"/>
      <rgbColor rgb="FF660066"/>
      <rgbColor rgb="FFFF8080"/>
      <rgbColor rgb="FF0066CC"/>
      <rgbColor rgb="FFDFDCD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85850"/>
      <rgbColor rgb="FF969696"/>
      <rgbColor rgb="FF003366"/>
      <rgbColor rgb="FF339966"/>
      <rgbColor rgb="FF12362A"/>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B2:B35"/>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37" min="1" max="1"/>
    <col width="100" customWidth="1" style="37" min="2" max="2"/>
  </cols>
  <sheetData>
    <row r="2" ht="21.75" customHeight="1" s="38">
      <c r="B2" s="39" t="inlineStr">
        <is>
          <t>Presupuesto de la cohorte piloto — modelo en tres unidades</t>
        </is>
      </c>
    </row>
    <row r="3" ht="21.75" customHeight="1" s="38"/>
    <row r="5" ht="15" customHeight="1" s="38">
      <c r="B5" s="40" t="inlineStr">
        <is>
          <t>Programa de formación y experimentación en IA para asociaciones apícolas · 192 horas · 24 semanas</t>
        </is>
      </c>
    </row>
    <row r="6" ht="15" customHeight="1" s="38">
      <c r="B6" s="40" t="inlineStr">
        <is>
          <t>Red Internacional de Diseño (enREDo) · Red UxTIC · Colmena DAO · Agosto de 2026 · versión 1</t>
        </is>
      </c>
    </row>
    <row r="8" ht="15" customHeight="1" s="38">
      <c r="B8" s="41" t="inlineStr">
        <is>
          <t>PARA QUÉ SIRVE ESTE ARCHIVO</t>
        </is>
      </c>
    </row>
    <row r="9" ht="42" customHeight="1" s="38">
      <c r="B9" s="42" t="inlineStr">
        <is>
          <t>Responde la pregunta que una universidad, un clúster y un financiador hacen en el primer cuarto de hora: cuánto cuesta la cohorte, cuánto cuesta por asociación y cuánto por participante. Sin esas tres cifras, las tres conversaciones se caen.</t>
        </is>
      </c>
    </row>
    <row r="11" ht="15" customHeight="1" s="38">
      <c r="B11" s="41" t="inlineStr">
        <is>
          <t>CÓMO SE USA</t>
        </is>
      </c>
    </row>
    <row r="12" ht="15" customHeight="1" s="38">
      <c r="B12" s="42" t="inlineStr">
        <is>
          <t>1. En la hoja Supuestos, ajuste el tamaño y la forma de la cohorte. Son las celdas azules sobre fondo amarillo.</t>
        </is>
      </c>
    </row>
    <row r="13" ht="23.85" customHeight="1" s="38">
      <c r="B13" s="42" t="inlineStr">
        <is>
          <t>2. En la hoja Costos, reemplace los valores unitarios. Los que trae el archivo son EJEMPLOS ILUSTRATIVOS, no cotizaciones.</t>
        </is>
      </c>
    </row>
    <row r="14" ht="15" customHeight="1" s="38">
      <c r="B14" s="42" t="inlineStr">
        <is>
          <t>3. La hoja Resumen se recalcula sola. No se edita.</t>
        </is>
      </c>
    </row>
    <row r="15" ht="27.75" customHeight="1" s="38">
      <c r="B15" s="42" t="inlineStr">
        <is>
          <t>4. La hoja Contrapartida valoriza lo que aportan las asociaciones y el territorio en especie. Es lo que un cooperante pide como contrapartida y suele quedar sin contar.</t>
        </is>
      </c>
    </row>
    <row r="17" ht="15" customHeight="1" s="38">
      <c r="B17" s="41" t="inlineStr">
        <is>
          <t>CÓDIGO DE COLORES</t>
        </is>
      </c>
    </row>
    <row r="18" ht="15" customHeight="1" s="38">
      <c r="B18" s="43" t="inlineStr">
        <is>
          <t>Azul sobre amarillo — celda que usted debe llenar</t>
        </is>
      </c>
    </row>
    <row r="19" ht="15" customHeight="1" s="38">
      <c r="B19" s="42" t="inlineStr">
        <is>
          <t>Negro — fórmula, no se toca</t>
        </is>
      </c>
    </row>
    <row r="20" ht="15" customHeight="1" s="38">
      <c r="B20" s="44" t="inlineStr">
        <is>
          <t>Verde — enlace a otra hoja de este mismo archivo</t>
        </is>
      </c>
    </row>
    <row r="22" ht="15" customHeight="1" s="38">
      <c r="B22" s="41" t="inlineStr">
        <is>
          <t>ADVERTENCIA SOBRE LAS CIFRAS QUE TRAE</t>
        </is>
      </c>
    </row>
    <row r="23" ht="55.5" customHeight="1" s="38">
      <c r="B23" s="45" t="inlineStr">
        <is>
          <t>Ningún valor unitario de este archivo procede de una cotización, de una tarifa institucional ni de un contrato. Son magnitudes de ejemplo puestas para que el modelo se pueda ver funcionando. Reemplácelas todas antes de mostrar este archivo a un tercero: un presupuesto con cifras inventadas es peor que no tener presupuesto.</t>
        </is>
      </c>
    </row>
    <row r="25" ht="15" customHeight="1" s="38">
      <c r="B25" s="41" t="inlineStr">
        <is>
          <t>LO QUE ESTE MODELO NO INCLUYE, A PROPÓSITO</t>
        </is>
      </c>
    </row>
    <row r="26" ht="15" customHeight="1" s="38">
      <c r="B26" s="42" t="inlineStr">
        <is>
          <t>Compra de sensores, plataformas o licencias — el programa declara que no las entrega.</t>
        </is>
      </c>
    </row>
    <row r="27" ht="15" customHeight="1" s="38">
      <c r="B27" s="42" t="inlineStr">
        <is>
          <t>Equipos para los participantes — se trabaja con lo que ya tienen y con el nodo presencial.</t>
        </is>
      </c>
    </row>
    <row r="28" ht="27.75" customHeight="1" s="38">
      <c r="B28" s="42" t="inlineStr">
        <is>
          <t>Matrícula o cuota de las asociaciones — la cohorte es gratuita para ellas. Ese es el punto del modelo: alguien más paga estos costos.</t>
        </is>
      </c>
    </row>
    <row r="30" ht="15" customHeight="1" s="38">
      <c r="B30" s="41" t="inlineStr">
        <is>
          <t>DECISIONES QUE ESTE ARCHIVO OBLIGA A TOMAR</t>
        </is>
      </c>
    </row>
    <row r="31" ht="15" customHeight="1" s="38">
      <c r="B31" s="42" t="inlineStr">
        <is>
          <t>· Si la docencia se paga por hora dictada o por módulo entregado.</t>
        </is>
      </c>
    </row>
    <row r="32" ht="15" customHeight="1" s="38">
      <c r="B32" s="42" t="inlineStr">
        <is>
          <t>· Si la tutoría del piloto es grupal, individual por asociación, o ambas.</t>
        </is>
      </c>
    </row>
    <row r="33" ht="15" customHeight="1" s="38">
      <c r="B33" s="42" t="inlineStr">
        <is>
          <t>· Cuántas visitas a territorio hay, y quién las paga.</t>
        </is>
      </c>
    </row>
    <row r="34" ht="15" customHeight="1" s="38">
      <c r="B34" s="42" t="inlineStr">
        <is>
          <t>· Si el evaluador externo se remunera o se consigue por convenio con la universidad.</t>
        </is>
      </c>
    </row>
    <row r="35" ht="15" customHeight="1" s="38">
      <c r="B35" s="42" t="inlineStr">
        <is>
          <t>· Si el nodo presencial lo aporta la alcaldía, la universidad o la asociación.</t>
        </is>
      </c>
    </row>
  </sheetData>
  <mergeCells count="1">
    <mergeCell ref="B2:B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D32"/>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37" min="1" max="1"/>
    <col width="52" customWidth="1" style="37" min="2" max="2"/>
    <col width="14" customWidth="1" style="37" min="3" max="3"/>
    <col width="62" customWidth="1" style="37" min="4" max="4"/>
  </cols>
  <sheetData>
    <row r="1"/>
    <row r="2" ht="17.35" customHeight="1" s="38">
      <c r="B2" s="46" t="inlineStr">
        <is>
          <t>Supuestos de la cohorte</t>
        </is>
      </c>
    </row>
    <row r="3" ht="15" customHeight="1" s="38">
      <c r="B3" s="47" t="inlineStr">
        <is>
          <t>Las celdas amarillas son las únicas que se editan en esta hoja.</t>
        </is>
      </c>
    </row>
    <row r="4"/>
    <row r="5" ht="19.5" customHeight="1" s="38">
      <c r="B5" s="48" t="inlineStr">
        <is>
          <t>TAMAÑO DE LA COHORTE</t>
        </is>
      </c>
    </row>
    <row r="6" ht="15" customHeight="1" s="38">
      <c r="B6" s="49" t="inlineStr">
        <is>
          <t>Asociaciones participantes</t>
        </is>
      </c>
      <c r="C6" s="50" t="n">
        <v>10</v>
      </c>
      <c r="D6" s="51" t="inlineStr">
        <is>
          <t>De 8 a 10, según la arquitectura institucional. Un piloto por asociación.</t>
        </is>
      </c>
    </row>
    <row r="7" ht="15" customHeight="1" s="38">
      <c r="B7" s="49" t="inlineStr">
        <is>
          <t>Participantes por asociación</t>
        </is>
      </c>
      <c r="C7" s="50" t="n">
        <v>2</v>
      </c>
      <c r="D7" s="51" t="inlineStr">
        <is>
          <t>Por lo menos dos, y una de ellas de campo.</t>
        </is>
      </c>
    </row>
    <row r="8" ht="15" customHeight="1" s="38">
      <c r="B8" s="49" t="inlineStr">
        <is>
          <t>Total de participantes</t>
        </is>
      </c>
      <c r="C8" s="52">
        <f>C6*C7</f>
        <v/>
      </c>
      <c r="D8" s="51" t="inlineStr">
        <is>
          <t>Se calcula.</t>
        </is>
      </c>
    </row>
    <row r="9" ht="15" customHeight="1" s="38">
      <c r="B9" s="49" t="inlineStr">
        <is>
          <t>Pilotos ejecutados</t>
        </is>
      </c>
      <c r="C9" s="52">
        <f>C6</f>
        <v/>
      </c>
      <c r="D9" s="51" t="inlineStr">
        <is>
          <t>Uno por asociación. NO uno por participante.</t>
        </is>
      </c>
    </row>
    <row r="10" ht="15" customHeight="1" s="38">
      <c r="B10" s="49" t="inlineStr">
        <is>
          <t>Nodos presenciales</t>
        </is>
      </c>
      <c r="C10" s="50" t="n">
        <v>4</v>
      </c>
      <c r="D10" s="51" t="inlineStr">
        <is>
          <t>Cuántos puntos de conexión compartida se habilitan.</t>
        </is>
      </c>
    </row>
    <row r="11"/>
    <row r="12" ht="19.5" customHeight="1" s="38">
      <c r="B12" s="48" t="inlineStr">
        <is>
          <t>ESTRUCTURA ACADÉMICA · valores canónicos, no editar</t>
        </is>
      </c>
    </row>
    <row r="13" ht="15" customHeight="1" s="38">
      <c r="B13" s="49" t="inlineStr">
        <is>
          <t>Semanas totales</t>
        </is>
      </c>
      <c r="C13" s="52" t="n">
        <v>24</v>
      </c>
      <c r="D13" s="51" t="inlineStr">
        <is>
          <t>Formación 1 a 19, piloto 20 a 24.</t>
        </is>
      </c>
    </row>
    <row r="14" ht="15" customHeight="1" s="38">
      <c r="B14" s="49" t="inlineStr">
        <is>
          <t>Horas de trabajo académico del itinerario</t>
        </is>
      </c>
      <c r="C14" s="52" t="n">
        <v>192</v>
      </c>
      <c r="D14" s="51" t="inlineStr">
        <is>
          <t>144 de formación + 48 de piloto. Incluye 9 h de tertulias optativas: el mínimo evaluable es 183 h.</t>
        </is>
      </c>
    </row>
    <row r="15" ht="15" customHeight="1" s="38">
      <c r="B15" s="49" t="inlineStr">
        <is>
          <t>Horas de acompañamiento en formación</t>
        </is>
      </c>
      <c r="C15" s="52" t="n">
        <v>53</v>
      </c>
      <c r="D15" s="51" t="inlineStr">
        <is>
          <t>Sesiones sincrónicas y laboratorios.</t>
        </is>
      </c>
    </row>
    <row r="16" ht="15" customHeight="1" s="38">
      <c r="B16" s="49" t="inlineStr">
        <is>
          <t>Horas de acompañamiento en el piloto</t>
        </is>
      </c>
      <c r="C16" s="52" t="n">
        <v>12</v>
      </c>
      <c r="D16" s="51" t="inlineStr">
        <is>
          <t>Tutoría durante las semanas 20 a 24.</t>
        </is>
      </c>
    </row>
    <row r="17" ht="15" customHeight="1" s="38">
      <c r="B17" s="49" t="inlineStr">
        <is>
          <t>Tertulias</t>
        </is>
      </c>
      <c r="C17" s="52" t="n">
        <v>6</v>
      </c>
      <c r="D17" s="51" t="inlineStr">
        <is>
          <t>De 1 h 30. Optativas, abiertas y públicas. Sin honorario para quien viene.</t>
        </is>
      </c>
    </row>
    <row r="18" ht="15" customHeight="1" s="38">
      <c r="B18" s="49" t="inlineStr">
        <is>
          <t>Módulos</t>
        </is>
      </c>
      <c r="C18" s="52" t="n">
        <v>9</v>
      </c>
      <c r="D18" s="51" t="inlineStr">
        <is>
          <t>Ocho módulos más el piloto (M9).</t>
        </is>
      </c>
    </row>
    <row r="19"/>
    <row r="20" ht="19.5" customHeight="1" s="38">
      <c r="B20" s="48" t="inlineStr">
        <is>
          <t>PARÁMETROS DE OPERACIÓN</t>
        </is>
      </c>
    </row>
    <row r="21" ht="23.85" customHeight="1" s="38">
      <c r="B21" s="49" t="inlineStr">
        <is>
          <t>Factor de preparación por hora dictada</t>
        </is>
      </c>
      <c r="C21" s="53" t="n">
        <v>0.5</v>
      </c>
      <c r="D21" s="51" t="inlineStr">
        <is>
          <t>Horas de preparación por cada hora de sesión. 0,5 significa media hora de preparación por hora dictada.</t>
        </is>
      </c>
    </row>
    <row r="22" ht="15" customHeight="1" s="38">
      <c r="B22" s="49" t="inlineStr">
        <is>
          <t>Horas de tutoría individual por asociación</t>
        </is>
      </c>
      <c r="C22" s="50" t="n">
        <v>4</v>
      </c>
      <c r="D22" s="51" t="inlineStr">
        <is>
          <t>Adicionales a las 12 h de tutoría grupal.</t>
        </is>
      </c>
    </row>
    <row r="23" ht="15" customHeight="1" s="38">
      <c r="B23" s="49" t="inlineStr">
        <is>
          <t>Horas de evaluación de evidencias por participante</t>
        </is>
      </c>
      <c r="C23" s="50" t="n">
        <v>6</v>
      </c>
      <c r="D23" s="51" t="inlineStr">
        <is>
          <t>Nueve evidencias principales a lo largo del programa.</t>
        </is>
      </c>
    </row>
    <row r="24" ht="15" customHeight="1" s="38">
      <c r="B24" s="49" t="inlineStr">
        <is>
          <t>Muestra que revisa el evaluador externo</t>
        </is>
      </c>
      <c r="C24" s="54" t="n">
        <v>0.1</v>
      </c>
      <c r="D24" s="51" t="inlineStr">
        <is>
          <t>Diez por ciento de las evidencias, según el sistema de aseguramiento.</t>
        </is>
      </c>
    </row>
    <row r="25" ht="15" customHeight="1" s="38">
      <c r="B25" s="49" t="inlineStr">
        <is>
          <t>Meses de operación</t>
        </is>
      </c>
      <c r="C25" s="50" t="n">
        <v>6</v>
      </c>
      <c r="D25" s="51" t="inlineStr">
        <is>
          <t>Seis meses de programa. El seguimiento posterior va aparte.</t>
        </is>
      </c>
    </row>
    <row r="26" ht="15" customHeight="1" s="38">
      <c r="B26" s="49" t="inlineStr">
        <is>
          <t>Meses de seguimiento posterior</t>
        </is>
      </c>
      <c r="C26" s="50" t="n">
        <v>6</v>
      </c>
      <c r="D26" s="51" t="inlineStr">
        <is>
          <t>Dos contactos y un informe corto por asociación.</t>
        </is>
      </c>
    </row>
    <row r="27" ht="15" customHeight="1" s="38">
      <c r="B27" s="49" t="inlineStr">
        <is>
          <t>Visitas a territorio en toda la cohorte</t>
        </is>
      </c>
      <c r="C27" s="50" t="n">
        <v>3</v>
      </c>
      <c r="D27" s="51" t="inlineStr">
        <is>
          <t>Arranque, tertulia presencial y cierre. Ajuste según la distancia.</t>
        </is>
      </c>
    </row>
    <row r="28" ht="15" customHeight="1" s="38">
      <c r="B28" s="49" t="inlineStr">
        <is>
          <t>Imprevistos</t>
        </is>
      </c>
      <c r="C28" s="54" t="n">
        <v>0.08</v>
      </c>
      <c r="D28" s="51" t="inlineStr">
        <is>
          <t>Porcentaje sobre el subtotal de costos directos.</t>
        </is>
      </c>
    </row>
    <row r="29"/>
    <row r="30" ht="19.5" customHeight="1" s="38">
      <c r="B30" s="48" t="inlineStr">
        <is>
          <t>VALORIZACIÓN DE APORTES EN ESPECIE</t>
        </is>
      </c>
    </row>
    <row r="31" ht="15" customHeight="1" s="38">
      <c r="B31" s="49" t="inlineStr">
        <is>
          <t>Valor hora del tiempo de un participante</t>
        </is>
      </c>
      <c r="C31" s="55" t="n">
        <v>12000</v>
      </c>
      <c r="D31" s="51" t="inlineStr">
        <is>
          <t>Para valorizar la contrapartida. No es un pago: nadie recibe este dinero.</t>
        </is>
      </c>
    </row>
    <row r="32" ht="23.85" customHeight="1" s="38">
      <c r="B32" s="49" t="inlineStr">
        <is>
          <t>Valor mensual del nodo presencial</t>
        </is>
      </c>
      <c r="C32" s="55" t="n">
        <v>250000</v>
      </c>
      <c r="D32" s="51" t="inlineStr">
        <is>
          <t>Sede, energía y conexión que aporta la alcaldía, la universidad o la asociación.</t>
        </is>
      </c>
    </row>
  </sheetData>
  <mergeCells count="4">
    <mergeCell ref="B12:D12"/>
    <mergeCell ref="B5:D5"/>
    <mergeCell ref="B30:D30"/>
    <mergeCell ref="B20:D20"/>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B2:F39"/>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37" min="1" max="1"/>
    <col width="46" customWidth="1" style="37" min="2" max="2"/>
    <col width="12" customWidth="1" style="37" min="3" max="3"/>
    <col width="16" customWidth="1" style="37" min="4" max="5"/>
    <col width="46" customWidth="1" style="37" min="6" max="6"/>
  </cols>
  <sheetData>
    <row r="2" ht="17.35" customHeight="1" s="38">
      <c r="B2" s="46" t="inlineStr">
        <is>
          <t>Costos directos de la cohorte</t>
        </is>
      </c>
    </row>
    <row r="3" ht="15" customHeight="1" s="38">
      <c r="B3" s="47" t="inlineStr">
        <is>
          <t>Columna Valor unitario en amarillo: reemplace TODOS los valores. Los que trae son ejemplos ilustrativos.</t>
        </is>
      </c>
    </row>
    <row r="5" ht="19.5" customHeight="1" s="38">
      <c r="B5" s="56" t="inlineStr">
        <is>
          <t>Rubro</t>
        </is>
      </c>
      <c r="C5" s="57" t="inlineStr">
        <is>
          <t>Cantidad</t>
        </is>
      </c>
      <c r="D5" s="57" t="inlineStr">
        <is>
          <t>Valor unitario</t>
        </is>
      </c>
      <c r="E5" s="57" t="inlineStr">
        <is>
          <t>Total</t>
        </is>
      </c>
      <c r="F5" s="56" t="inlineStr">
        <is>
          <t>Cómo se calcula la cantidad</t>
        </is>
      </c>
    </row>
    <row r="6" ht="15" customHeight="1" s="38">
      <c r="B6" s="58" t="inlineStr">
        <is>
          <t>A · DOCENCIA</t>
        </is>
      </c>
    </row>
    <row r="7" ht="15" customHeight="1" s="38">
      <c r="B7" s="49" t="inlineStr">
        <is>
          <t>Horas de sesión sincrónica de formación</t>
        </is>
      </c>
      <c r="C7" s="59">
        <f>Supuestos!C15</f>
        <v/>
      </c>
      <c r="D7" s="55" t="n">
        <v>120000</v>
      </c>
      <c r="E7" s="60">
        <f>C7*D7</f>
        <v/>
      </c>
      <c r="F7" s="51" t="inlineStr">
        <is>
          <t>53 h de acompañamiento en las semanas 1 a 19.</t>
        </is>
      </c>
    </row>
    <row r="8" ht="15" customHeight="1" s="38">
      <c r="B8" s="49" t="inlineStr">
        <is>
          <t>Horas de preparación de sesiones</t>
        </is>
      </c>
      <c r="C8" s="59">
        <f>Supuestos!C15*Supuestos!C21</f>
        <v/>
      </c>
      <c r="D8" s="55" t="n">
        <v>90000</v>
      </c>
      <c r="E8" s="60">
        <f>C8*D8</f>
        <v/>
      </c>
      <c r="F8" s="51" t="inlineStr">
        <is>
          <t>53 h por el factor de preparación.</t>
        </is>
      </c>
    </row>
    <row r="9" ht="35.05" customHeight="1" s="38">
      <c r="B9" s="49" t="inlineStr">
        <is>
          <t>Coordinación de las seis tertulias</t>
        </is>
      </c>
      <c r="C9" s="59">
        <f>Supuestos!C17</f>
        <v/>
      </c>
      <c r="D9" s="55" t="n">
        <v>180000</v>
      </c>
      <c r="E9" s="60">
        <f>C9*D9</f>
        <v/>
      </c>
      <c r="F9" s="51" t="inlineStr">
        <is>
          <t>Una por tertulia: contacto, preguntas previas, moderación y grabación. Quien viene no recibe honorario.</t>
        </is>
      </c>
    </row>
    <row r="10" ht="15" customHeight="1" s="38">
      <c r="B10" s="49" t="inlineStr">
        <is>
          <t>Actualización de materiales de los nueve módulos</t>
        </is>
      </c>
      <c r="C10" s="59">
        <f>Supuestos!C18</f>
        <v/>
      </c>
      <c r="D10" s="55" t="n">
        <v>350000</v>
      </c>
      <c r="E10" s="60">
        <f>C10*D10</f>
        <v/>
      </c>
      <c r="F10" s="51" t="inlineStr">
        <is>
          <t>Una vez por cohorte. Baja en cohortes siguientes.</t>
        </is>
      </c>
    </row>
    <row r="11" ht="15" customHeight="1" s="38">
      <c r="B11" s="61" t="inlineStr">
        <is>
          <t>Subtotal docencia</t>
        </is>
      </c>
      <c r="E11" s="62">
        <f>SUM(E7:E10)</f>
        <v/>
      </c>
    </row>
    <row r="13" ht="15" customHeight="1" s="38">
      <c r="B13" s="58" t="inlineStr">
        <is>
          <t>B · TUTORÍA DEL PILOTO</t>
        </is>
      </c>
    </row>
    <row r="14" ht="15" customHeight="1" s="38">
      <c r="B14" s="49" t="inlineStr">
        <is>
          <t>Horas de tutoría grupal</t>
        </is>
      </c>
      <c r="C14" s="59">
        <f>Supuestos!C16</f>
        <v/>
      </c>
      <c r="D14" s="55" t="n">
        <v>130000</v>
      </c>
      <c r="E14" s="60">
        <f>C14*D14</f>
        <v/>
      </c>
      <c r="F14" s="51" t="inlineStr">
        <is>
          <t>12 h en las semanas 20 a 24.</t>
        </is>
      </c>
    </row>
    <row r="15" ht="15" customHeight="1" s="38">
      <c r="B15" s="49" t="inlineStr">
        <is>
          <t>Horas de tutoría individual por asociación</t>
        </is>
      </c>
      <c r="C15" s="59">
        <f>Supuestos!C6*Supuestos!C22</f>
        <v/>
      </c>
      <c r="D15" s="55" t="n">
        <v>130000</v>
      </c>
      <c r="E15" s="60">
        <f>C15*D15</f>
        <v/>
      </c>
      <c r="F15" s="51" t="inlineStr">
        <is>
          <t>Asociaciones por horas individuales.</t>
        </is>
      </c>
    </row>
    <row r="16" ht="23.85" customHeight="1" s="38">
      <c r="B16" s="49" t="inlineStr">
        <is>
          <t>Acompañamiento de seguimiento posterior</t>
        </is>
      </c>
      <c r="C16" s="59">
        <f>Supuestos!C6*2</f>
        <v/>
      </c>
      <c r="D16" s="55" t="n">
        <v>110000</v>
      </c>
      <c r="E16" s="60">
        <f>C16*D16</f>
        <v/>
      </c>
      <c r="F16" s="51" t="inlineStr">
        <is>
          <t>Dos contactos por asociación en los seis meses siguientes.</t>
        </is>
      </c>
    </row>
    <row r="17" ht="15" customHeight="1" s="38">
      <c r="B17" s="61" t="inlineStr">
        <is>
          <t>Subtotal tutoría</t>
        </is>
      </c>
      <c r="E17" s="62">
        <f>SUM(E14:E16)</f>
        <v/>
      </c>
    </row>
    <row r="19" ht="15" customHeight="1" s="38">
      <c r="B19" s="58" t="inlineStr">
        <is>
          <t>C · EVALUACIÓN Y ASEGURAMIENTO</t>
        </is>
      </c>
    </row>
    <row r="20" ht="15" customHeight="1" s="38">
      <c r="B20" s="49" t="inlineStr">
        <is>
          <t>Horas de evaluación de evidencias</t>
        </is>
      </c>
      <c r="C20" s="59">
        <f>Supuestos!C8*Supuestos!C23</f>
        <v/>
      </c>
      <c r="D20" s="55" t="n">
        <v>100000</v>
      </c>
      <c r="E20" s="60">
        <f>C20*D20</f>
        <v/>
      </c>
      <c r="F20" s="51" t="inlineStr">
        <is>
          <t>Participantes por horas de evaluación cada uno.</t>
        </is>
      </c>
    </row>
    <row r="21" ht="23.85" customHeight="1" s="38">
      <c r="B21" s="49" t="inlineStr">
        <is>
          <t>Revisión del evaluador externo</t>
        </is>
      </c>
      <c r="C21" s="59">
        <f>Supuestos!C8*Supuestos!C23*Supuestos!C24</f>
        <v/>
      </c>
      <c r="D21" s="55" t="n">
        <v>160000</v>
      </c>
      <c r="E21" s="60">
        <f>C21*D21</f>
        <v/>
      </c>
      <c r="F21" s="51" t="inlineStr">
        <is>
          <t>Muestra del diez por ciento. Rol hoy vacante: si lo aporta la universidad por convenio, poner cero.</t>
        </is>
      </c>
    </row>
    <row r="22" ht="35.05" customHeight="1" s="38">
      <c r="B22" s="49" t="inlineStr">
        <is>
          <t>Concordancia entre evaluadores</t>
        </is>
      </c>
      <c r="C22" s="63" t="n">
        <v>2</v>
      </c>
      <c r="D22" s="55" t="n">
        <v>300000</v>
      </c>
      <c r="E22" s="60">
        <f>C22*D22</f>
        <v/>
      </c>
      <c r="F22" s="51" t="inlineStr">
        <is>
          <t>Dos personas califican diez evidencias por separado y se comparan. Primer dato de calidad que el programa puede mostrar.</t>
        </is>
      </c>
    </row>
    <row r="23" ht="15" customHeight="1" s="38">
      <c r="B23" s="61" t="inlineStr">
        <is>
          <t>Subtotal evaluación</t>
        </is>
      </c>
      <c r="E23" s="62">
        <f>SUM(E20:E22)</f>
        <v/>
      </c>
    </row>
    <row r="25" ht="15" customHeight="1" s="38">
      <c r="B25" s="58" t="inlineStr">
        <is>
          <t>D · COORDINACIÓN Y OPERACIÓN</t>
        </is>
      </c>
    </row>
    <row r="26" ht="23.85" customHeight="1" s="38">
      <c r="B26" s="49" t="inlineStr">
        <is>
          <t>Coordinación académica y operativa (meses)</t>
        </is>
      </c>
      <c r="C26" s="59">
        <f>Supuestos!C25</f>
        <v/>
      </c>
      <c r="D26" s="55" t="n">
        <v>1800000</v>
      </c>
      <c r="E26" s="60">
        <f>C26*D26</f>
        <v/>
      </c>
      <c r="F26" s="51" t="inlineStr">
        <is>
          <t>Gestión del programa, custodia de registros, comunicación con asociaciones.</t>
        </is>
      </c>
    </row>
    <row r="27" ht="15" customHeight="1" s="38">
      <c r="B27" s="49" t="inlineStr">
        <is>
          <t>Plataforma y grabaciones (meses)</t>
        </is>
      </c>
      <c r="C27" s="59">
        <f>Supuestos!C25</f>
        <v/>
      </c>
      <c r="D27" s="55" t="n">
        <v>220000</v>
      </c>
      <c r="E27" s="60">
        <f>C27*D27</f>
        <v/>
      </c>
      <c r="F27" s="51" t="inlineStr">
        <is>
          <t>Aula virtual, almacenamiento y descarga de materiales.</t>
        </is>
      </c>
    </row>
    <row r="28" ht="23.85" customHeight="1" s="38">
      <c r="B28" s="49" t="inlineStr">
        <is>
          <t>Emisión de constancias verificables</t>
        </is>
      </c>
      <c r="C28" s="59">
        <f>Supuestos!C8</f>
        <v/>
      </c>
      <c r="D28" s="55" t="n">
        <v>15000</v>
      </c>
      <c r="E28" s="60">
        <f>C28*D28</f>
        <v/>
      </c>
      <c r="F28" s="51" t="inlineStr">
        <is>
          <t>Una por participante, con número único y código de verificación.</t>
        </is>
      </c>
    </row>
    <row r="29" ht="15" customHeight="1" s="38">
      <c r="B29" s="61" t="inlineStr">
        <is>
          <t>Subtotal coordinación</t>
        </is>
      </c>
      <c r="E29" s="62">
        <f>SUM(E26:E28)</f>
        <v/>
      </c>
    </row>
    <row r="31" ht="15" customHeight="1" s="38">
      <c r="B31" s="58" t="inlineStr">
        <is>
          <t>E · TERRITORIO</t>
        </is>
      </c>
    </row>
    <row r="32" ht="15" customHeight="1" s="38">
      <c r="B32" s="49" t="inlineStr">
        <is>
          <t>Visitas a territorio</t>
        </is>
      </c>
      <c r="C32" s="59">
        <f>Supuestos!C27</f>
        <v/>
      </c>
      <c r="D32" s="55" t="n">
        <v>1400000</v>
      </c>
      <c r="E32" s="60">
        <f>C32*D32</f>
        <v/>
      </c>
      <c r="F32" s="51" t="inlineStr">
        <is>
          <t>Transporte, alojamiento y viáticos por visita.</t>
        </is>
      </c>
    </row>
    <row r="33" ht="23.85" customHeight="1" s="38">
      <c r="B33" s="49" t="inlineStr">
        <is>
          <t>Apoyo a nodos presenciales (nodo-mes)</t>
        </is>
      </c>
      <c r="C33" s="59">
        <f>Supuestos!C10*Supuestos!C25</f>
        <v/>
      </c>
      <c r="D33" s="55" t="n">
        <v>120000</v>
      </c>
      <c r="E33" s="60">
        <f>C33*D33</f>
        <v/>
      </c>
      <c r="F33" s="51" t="inlineStr">
        <is>
          <t>Nodos por meses de operación. Si el nodo lo aporta íntegramente la alcaldía o la universidad, poner cero.</t>
        </is>
      </c>
    </row>
    <row r="34" ht="15" customHeight="1" s="38">
      <c r="B34" s="61" t="inlineStr">
        <is>
          <t>Subtotal territorio</t>
        </is>
      </c>
      <c r="E34" s="62">
        <f>SUM(E32:E33)</f>
        <v/>
      </c>
    </row>
    <row r="36" ht="15" customHeight="1" s="38">
      <c r="B36" s="61" t="inlineStr">
        <is>
          <t>SUBTOTAL COSTOS DIRECTOS</t>
        </is>
      </c>
      <c r="E36" s="62">
        <f>E11+E17+E23+E29+E34</f>
        <v/>
      </c>
    </row>
    <row r="37" ht="15" customHeight="1" s="38">
      <c r="B37" s="64" t="inlineStr">
        <is>
          <t>Imprevistos</t>
        </is>
      </c>
      <c r="C37" s="65">
        <f>Supuestos!C28</f>
        <v/>
      </c>
      <c r="E37" s="66">
        <f>E36*C37</f>
        <v/>
      </c>
    </row>
    <row r="39" ht="21.75" customHeight="1" s="38">
      <c r="B39" s="48" t="inlineStr">
        <is>
          <t>TOTAL DE LA COHORTE</t>
        </is>
      </c>
      <c r="E39" s="67">
        <f>E36+E37</f>
        <v/>
      </c>
      <c r="F39" s="68" t="n"/>
    </row>
  </sheetData>
  <mergeCells count="6">
    <mergeCell ref="B6:F6"/>
    <mergeCell ref="B25:F25"/>
    <mergeCell ref="B19:F19"/>
    <mergeCell ref="B31:F31"/>
    <mergeCell ref="B39:D39"/>
    <mergeCell ref="B13:F1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D28"/>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37" min="1" max="1"/>
    <col width="48" customWidth="1" style="37" min="2" max="2"/>
    <col width="20" customWidth="1" style="37" min="3" max="3"/>
    <col width="58" customWidth="1" style="37" min="4" max="4"/>
  </cols>
  <sheetData>
    <row r="1"/>
    <row r="2" ht="17.35" customHeight="1" s="38">
      <c r="B2" s="46" t="inlineStr">
        <is>
          <t>Las tres unidades</t>
        </is>
      </c>
    </row>
    <row r="3" ht="15" customHeight="1" s="38">
      <c r="B3" s="47" t="inlineStr">
        <is>
          <t>Hoja calculada. No se edita ninguna celda.</t>
        </is>
      </c>
    </row>
    <row r="4"/>
    <row r="5" ht="19.5" customHeight="1" s="38">
      <c r="B5" s="48" t="inlineStr">
        <is>
          <t>LAS TRES CIFRAS QUE PIDEN EN LA PRIMERA REUNIÓN</t>
        </is>
      </c>
    </row>
    <row r="6" ht="15" customHeight="1" s="38">
      <c r="B6" s="69" t="inlineStr">
        <is>
          <t>Costo total de la cohorte</t>
        </is>
      </c>
      <c r="C6" s="70">
        <f>Costos!E39</f>
        <v/>
      </c>
      <c r="D6" s="51" t="inlineStr">
        <is>
          <t>Seis meses de programa más seis de seguimiento.</t>
        </is>
      </c>
    </row>
    <row r="7" ht="15" customHeight="1" s="38">
      <c r="B7" s="69" t="inlineStr">
        <is>
          <t>Costo por asociación</t>
        </is>
      </c>
      <c r="C7" s="70">
        <f>Costos!E39/Supuestos!C6</f>
        <v/>
      </c>
      <c r="D7" s="51" t="inlineStr">
        <is>
          <t>Total dividido entre las asociaciones participantes.</t>
        </is>
      </c>
    </row>
    <row r="8" ht="15" customHeight="1" s="38">
      <c r="B8" s="69" t="inlineStr">
        <is>
          <t>Costo por participante</t>
        </is>
      </c>
      <c r="C8" s="70">
        <f>Costos!E39/Supuestos!C8</f>
        <v/>
      </c>
      <c r="D8" s="51" t="inlineStr">
        <is>
          <t>Total dividido entre las personas formadas.</t>
        </is>
      </c>
    </row>
    <row r="9"/>
    <row r="10" ht="19.5" customHeight="1" s="38">
      <c r="B10" s="48" t="inlineStr">
        <is>
          <t>OTRAS LECTURAS DEL MISMO NÚMERO</t>
        </is>
      </c>
    </row>
    <row r="11" ht="23.85" customHeight="1" s="38">
      <c r="B11" s="49" t="inlineStr">
        <is>
          <t>Costo por hora de trabajo académico entregada</t>
        </is>
      </c>
      <c r="C11" s="71">
        <f>Costos!E39/(Supuestos!C14*Supuestos!C8)</f>
        <v/>
      </c>
      <c r="D11" s="51" t="inlineStr">
        <is>
          <t>Total entre horas del itinerario por participantes. Sirve para comparar con otra oferta formativa.</t>
        </is>
      </c>
    </row>
    <row r="12" ht="23.85" customHeight="1" s="38">
      <c r="B12" s="49" t="inlineStr">
        <is>
          <t>Costo por piloto documentado</t>
        </is>
      </c>
      <c r="C12" s="71">
        <f>Costos!E39/Supuestos!C9</f>
        <v/>
      </c>
      <c r="D12" s="51" t="inlineStr">
        <is>
          <t>Un piloto por asociación. Es la unidad que le interesa a un financiador de investigación aplicada.</t>
        </is>
      </c>
    </row>
    <row r="13" ht="15" customHeight="1" s="38">
      <c r="B13" s="49" t="inlineStr">
        <is>
          <t>Costo mensual de operación</t>
        </is>
      </c>
      <c r="C13" s="71">
        <f>Costos!E39/Supuestos!C25</f>
        <v/>
      </c>
      <c r="D13" s="51" t="inlineStr">
        <is>
          <t>Para negociar un desembolso por tramos.</t>
        </is>
      </c>
    </row>
    <row r="14"/>
    <row r="15" ht="19.5" customHeight="1" s="38">
      <c r="B15" s="48" t="inlineStr">
        <is>
          <t>COMPOSICIÓN DEL COSTO</t>
        </is>
      </c>
    </row>
    <row r="16" ht="15" customHeight="1" s="38">
      <c r="B16" s="49" t="inlineStr">
        <is>
          <t>A · Docencia</t>
        </is>
      </c>
      <c r="C16" s="71">
        <f>Costos!E11</f>
        <v/>
      </c>
      <c r="D16" s="51" t="n"/>
    </row>
    <row r="17" ht="15" customHeight="1" s="38">
      <c r="B17" s="49" t="inlineStr">
        <is>
          <t>B · Tutoría del piloto</t>
        </is>
      </c>
      <c r="C17" s="71">
        <f>Costos!E17</f>
        <v/>
      </c>
      <c r="D17" s="51" t="n"/>
    </row>
    <row r="18" ht="15" customHeight="1" s="38">
      <c r="B18" s="49" t="inlineStr">
        <is>
          <t>C · Evaluación y aseguramiento</t>
        </is>
      </c>
      <c r="C18" s="71">
        <f>Costos!E23</f>
        <v/>
      </c>
      <c r="D18" s="51" t="n"/>
    </row>
    <row r="19" ht="15" customHeight="1" s="38">
      <c r="B19" s="49" t="inlineStr">
        <is>
          <t>D · Coordinación y operación</t>
        </is>
      </c>
      <c r="C19" s="71">
        <f>Costos!E29</f>
        <v/>
      </c>
      <c r="D19" s="51" t="n"/>
    </row>
    <row r="20" ht="15" customHeight="1" s="38">
      <c r="B20" s="49" t="inlineStr">
        <is>
          <t>E · Territorio</t>
        </is>
      </c>
      <c r="C20" s="71">
        <f>Costos!E34</f>
        <v/>
      </c>
      <c r="D20" s="51" t="n"/>
    </row>
    <row r="21" ht="15" customHeight="1" s="38">
      <c r="B21" s="49" t="inlineStr">
        <is>
          <t>Imprevistos</t>
        </is>
      </c>
      <c r="C21" s="71">
        <f>Costos!E37</f>
        <v/>
      </c>
      <c r="D21" s="51" t="n"/>
    </row>
    <row r="22" ht="15" customHeight="1" s="38">
      <c r="B22" s="69" t="inlineStr">
        <is>
          <t>Total</t>
        </is>
      </c>
      <c r="C22" s="70">
        <f>SUM(C16:C21)</f>
        <v/>
      </c>
      <c r="D22" s="51" t="inlineStr">
        <is>
          <t>Debe coincidir con el total de la cohorte.</t>
        </is>
      </c>
    </row>
    <row r="23"/>
    <row r="24" ht="19.5" customHeight="1" s="38">
      <c r="B24" s="48" t="inlineStr">
        <is>
          <t>QUÉ PRODUCE ESA INVERSIÓN</t>
        </is>
      </c>
    </row>
    <row r="25" ht="15" customHeight="1" s="38">
      <c r="B25" s="49" t="inlineStr">
        <is>
          <t>Personas formadas</t>
        </is>
      </c>
      <c r="C25" s="72">
        <f>Supuestos!C8</f>
        <v/>
      </c>
      <c r="D25" s="51" t="inlineStr">
        <is>
          <t>Dos por asociación: de 16 a 20 según el tamaño real de la cohorte. Con constancia verificable de lo que hizo cada una.</t>
        </is>
      </c>
    </row>
    <row r="26" ht="15" customHeight="1" s="38">
      <c r="B26" s="49" t="inlineStr">
        <is>
          <t>Asociaciones con capacidad instalada</t>
        </is>
      </c>
      <c r="C26" s="72">
        <f>Supuestos!C6</f>
        <v/>
      </c>
      <c r="D26" s="51" t="inlineStr">
        <is>
          <t>Escenario de 10 asociaciones. El compromiso público del programa es de 8 a 10; con 8, esta cifra baja a 8 y el costo por asociación sube.</t>
        </is>
      </c>
    </row>
    <row r="27" ht="15" customHeight="1" s="38">
      <c r="B27" s="49" t="inlineStr">
        <is>
          <t>Pilotos documentados con bitácora comparable</t>
        </is>
      </c>
      <c r="C27" s="72">
        <f>Supuestos!C9</f>
        <v/>
      </c>
      <c r="D27" s="51" t="inlineStr">
        <is>
          <t>Uno por asociación, de 8 a 10 según el tamaño real de la cohorte. Incluidos los que concluyan que no se requiere IA.</t>
        </is>
      </c>
    </row>
    <row r="28" ht="15" customHeight="1" s="38">
      <c r="B28" s="49" t="inlineStr">
        <is>
          <t>Horas de trabajo académico entregadas</t>
        </is>
      </c>
      <c r="C28" s="72">
        <f>Supuestos!C14*Supuestos!C8</f>
        <v/>
      </c>
      <c r="D28" s="51" t="inlineStr">
        <is>
          <t>Itinerario completo (192 h) por participante. Quien no asista a ninguna tertulia cursa 183 h; la constancia registra las horas efectivamente cursadas.</t>
        </is>
      </c>
    </row>
  </sheetData>
  <mergeCells count="4">
    <mergeCell ref="B10:D10"/>
    <mergeCell ref="B5:D5"/>
    <mergeCell ref="B24:D24"/>
    <mergeCell ref="B15:D15"/>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B2:D19"/>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37" min="1" max="1"/>
    <col width="48" customWidth="1" style="37" min="2" max="2"/>
    <col width="20" customWidth="1" style="37" min="3" max="3"/>
    <col width="58" customWidth="1" style="37" min="4" max="4"/>
  </cols>
  <sheetData>
    <row r="2" ht="17.35" customHeight="1" s="38">
      <c r="B2" s="46" t="inlineStr">
        <is>
          <t>Aportes en especie del territorio</t>
        </is>
      </c>
    </row>
    <row r="3" ht="15" customHeight="1" s="38">
      <c r="B3" s="47" t="inlineStr">
        <is>
          <t>Nadie recibe este dinero. Es la valorización de lo que ponen las asociaciones y el territorio, y es lo que un cooperante pide como contrapartida.</t>
        </is>
      </c>
    </row>
    <row r="5" ht="19.5" customHeight="1" s="38">
      <c r="B5" s="48" t="inlineStr">
        <is>
          <t>LO QUE APORTAN LAS ASOCIACIONES</t>
        </is>
      </c>
    </row>
    <row r="6" ht="15" customHeight="1" s="38">
      <c r="B6" s="49" t="inlineStr">
        <is>
          <t>Tiempo de los participantes</t>
        </is>
      </c>
      <c r="C6" s="71">
        <f>Supuestos!C8*Supuestos!C14*Supuestos!C31</f>
        <v/>
      </c>
      <c r="D6" s="51" t="inlineStr">
        <is>
          <t>Participantes por 192 horas por el valor hora declarado en Supuestos.</t>
        </is>
      </c>
    </row>
    <row r="7" ht="15" customHeight="1" s="38">
      <c r="B7" s="49" t="inlineStr">
        <is>
          <t>Nodos presenciales</t>
        </is>
      </c>
      <c r="C7" s="71">
        <f>Supuestos!C10*Supuestos!C25*Supuestos!C32</f>
        <v/>
      </c>
      <c r="D7" s="51" t="inlineStr">
        <is>
          <t>Nodos por meses por valor mensual. Sede, energía y conexión.</t>
        </is>
      </c>
    </row>
    <row r="8" ht="23.85" customHeight="1" s="38">
      <c r="B8" s="49" t="inlineStr">
        <is>
          <t>Acceso a colmenas, registros y datos propios</t>
        </is>
      </c>
      <c r="C8" s="71" t="n">
        <v>0</v>
      </c>
      <c r="D8" s="51" t="inlineStr">
        <is>
          <t>Sin valorizar. Es el insumo que hace posible el piloto y no tiene precio de mercado.</t>
        </is>
      </c>
    </row>
    <row r="9" ht="15" customHeight="1" s="38">
      <c r="B9" s="69" t="inlineStr">
        <is>
          <t>Total del aporte en especie</t>
        </is>
      </c>
      <c r="C9" s="70">
        <f>SUM(C6:C8)</f>
        <v/>
      </c>
      <c r="D9" s="51" t="n"/>
    </row>
    <row r="11" ht="19.5" customHeight="1" s="38">
      <c r="B11" s="48" t="inlineStr">
        <is>
          <t>LECTURA CONJUNTA</t>
        </is>
      </c>
    </row>
    <row r="12" ht="15" customHeight="1" s="38">
      <c r="B12" s="49" t="inlineStr">
        <is>
          <t>Costo monetario de la cohorte</t>
        </is>
      </c>
      <c r="C12" s="71">
        <f>Costos!E39</f>
        <v/>
      </c>
      <c r="D12" s="51" t="inlineStr">
        <is>
          <t>Lo que hay que conseguir.</t>
        </is>
      </c>
    </row>
    <row r="13" ht="15" customHeight="1" s="38">
      <c r="B13" s="49" t="inlineStr">
        <is>
          <t>Aporte en especie del territorio</t>
        </is>
      </c>
      <c r="C13" s="71">
        <f>C9</f>
        <v/>
      </c>
      <c r="D13" s="51" t="inlineStr">
        <is>
          <t>Lo que ya está puesto.</t>
        </is>
      </c>
    </row>
    <row r="14" ht="15" customHeight="1" s="38">
      <c r="B14" s="69" t="inlineStr">
        <is>
          <t>Valor total movilizado</t>
        </is>
      </c>
      <c r="C14" s="70">
        <f>C12+C13</f>
        <v/>
      </c>
      <c r="D14" s="51" t="n"/>
    </row>
    <row r="15" ht="15" customHeight="1" s="38">
      <c r="B15" s="69" t="inlineStr">
        <is>
          <t>Proporción aportada por el territorio</t>
        </is>
      </c>
      <c r="C15" s="73">
        <f>IFERROR(C13/C14,0)</f>
        <v/>
      </c>
      <c r="D15" s="51" t="inlineStr">
        <is>
          <t>Un cooperante lee esta cifra antes que ninguna otra.</t>
        </is>
      </c>
    </row>
    <row r="17" ht="15" customHeight="1" s="38">
      <c r="B17" s="74" t="inlineStr">
        <is>
          <t>Advertencia de uso. Valorizar el tiempo de los participantes es legítimo como contrapartida y es lo que pide cualquier cooperante. No lo es presentarlo como si el programa lo pagara, ni sumarlo al costo cuando se le explica a una junta directiva lo que le cuesta participar. A la junta se le dice lo que ya dice el documento de comunicación: la cohorte es gratuita y lo caro es el tiempo.</t>
        </is>
      </c>
    </row>
    <row r="18" ht="15" customHeight="1" s="38"/>
    <row r="19" ht="15" customHeight="1" s="38"/>
  </sheetData>
  <mergeCells count="3">
    <mergeCell ref="B11:D11"/>
    <mergeCell ref="B5:D5"/>
    <mergeCell ref="B17:D19"/>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2026-08-25T13:31:15Z</dcterms:created>
  <dcterms:modified xmlns:dcterms="http://purl.org/dc/terms/" xmlns:xsi="http://www.w3.org/2001/XMLSchema-instance" xsi:type="dcterms:W3CDTF">2026-08-29T23:40:07Z</dcterms:modified>
  <cp:revision>0</cp:revision>
</cp:coreProperties>
</file>